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30" activeTab="0"/>
  </bookViews>
  <sheets>
    <sheet name="From 2011" sheetId="1" r:id="rId1"/>
    <sheet name="Through 201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<sst xmlns="http://schemas.openxmlformats.org/spreadsheetml/2006/main" count="85" uniqueCount="33">
  <si>
    <t>SECTION I:  MULTIPLE-CHOICE:</t>
  </si>
  <si>
    <t>- (¼ X</t>
  </si>
  <si>
    <t>=</t>
  </si>
  <si>
    <t>number correct</t>
  </si>
  <si>
    <t>number wrong</t>
  </si>
  <si>
    <t xml:space="preserve">Question 1: </t>
  </si>
  <si>
    <t>X</t>
  </si>
  <si>
    <t>out of 9</t>
  </si>
  <si>
    <t>SUM of essay scores:</t>
  </si>
  <si>
    <t>Weighted Section II score</t>
  </si>
  <si>
    <t>COMPOSITE SCORE:</t>
  </si>
  <si>
    <t>+</t>
  </si>
  <si>
    <t>[</t>
  </si>
  <si>
    <t>SECTION II:  ESSAYS:</t>
  </si>
  <si>
    <t>Multiple Choice</t>
  </si>
  <si>
    <t>Essay</t>
  </si>
  <si>
    <t>Total</t>
  </si>
  <si>
    <r>
      <t>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Multiply the number of incorrect answers (do not include unanswered questions) by 0.25.</t>
    </r>
  </si>
  <si>
    <r>
      <t>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Subtract that number from the number of correct answers.</t>
    </r>
  </si>
  <si>
    <r>
      <t>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Multiply that remainder by 1.2272. That gives you your “weighted section 1 score.”</t>
    </r>
  </si>
  <si>
    <r>
      <t>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Add together the scores (out of 9) on your three essays That gives you your “weighted section 2 score.”</t>
    </r>
  </si>
  <si>
    <r>
      <t>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Add together your two weighted scores. That number is your composite score.</t>
    </r>
  </si>
  <si>
    <t>you would have received using the 1999 cutoffs:</t>
  </si>
  <si>
    <r>
      <t>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The cutoff lines between grades vary from year to year, but you can use this table to find the grade</t>
    </r>
  </si>
  <si>
    <t>AP ENGLISH LIT EXAM — SCORE CALCULATION</t>
  </si>
  <si>
    <t>AP EXAM SCORE ESTIMATE —  WORKING BY HAND:</t>
  </si>
  <si>
    <t>AP EXAM SCORE ESTIMATE —  USING THE WORKSHEET:</t>
  </si>
  <si>
    <t>number of questions</t>
  </si>
  <si>
    <t>3.  Do not change any of the blue values; those are calculated automatically.</t>
  </si>
  <si>
    <t>4.  The score, based on the 1999 cutoffs, will appear in the blue box.</t>
  </si>
  <si>
    <t>)]    X</t>
  </si>
  <si>
    <t>1.  Enter the number of multiple-choice questions in G3; it's probably 55.</t>
  </si>
  <si>
    <t>2.  Enter five scores to replace the samples shown in red: the M-C number correct and number wrong and the three essay scores.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</si>
</sst>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2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7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3" tint="0.39998000860214233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12"/>
      <color rgb="FFC0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3" fillId="2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57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6" fillId="0" borderId="0" xfId="0" applyFont="1" applyAlignment="1">
      <alignment horizontal="center" vertical="center" wrapText="1"/>
    </xf>
    <xf numFmtId="9" fontId="54" fillId="0" borderId="0" xfId="59" applyFont="1" applyAlignment="1">
      <alignment horizontal="center" vertical="top" wrapText="1"/>
    </xf>
    <xf numFmtId="0" fontId="57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7" fillId="0" borderId="0" xfId="0" applyFont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6</xdr:row>
      <xdr:rowOff>9525</xdr:rowOff>
    </xdr:from>
    <xdr:to>
      <xdr:col>7</xdr:col>
      <xdr:colOff>171450</xdr:colOff>
      <xdr:row>24</xdr:row>
      <xdr:rowOff>47625</xdr:rowOff>
    </xdr:to>
    <xdr:sp>
      <xdr:nvSpPr>
        <xdr:cNvPr id="1" name="Line 2"/>
        <xdr:cNvSpPr>
          <a:spLocks/>
        </xdr:cNvSpPr>
      </xdr:nvSpPr>
      <xdr:spPr>
        <a:xfrm flipH="1">
          <a:off x="666750" y="1228725"/>
          <a:ext cx="3838575" cy="3590925"/>
        </a:xfrm>
        <a:prstGeom prst="line">
          <a:avLst/>
        </a:prstGeom>
        <a:noFill/>
        <a:ln w="9525" cmpd="sng">
          <a:solidFill>
            <a:srgbClr val="46AAC5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114300</xdr:rowOff>
    </xdr:from>
    <xdr:to>
      <xdr:col>7</xdr:col>
      <xdr:colOff>257175</xdr:colOff>
      <xdr:row>24</xdr:row>
      <xdr:rowOff>57150</xdr:rowOff>
    </xdr:to>
    <xdr:sp>
      <xdr:nvSpPr>
        <xdr:cNvPr id="2" name="Line 3"/>
        <xdr:cNvSpPr>
          <a:spLocks/>
        </xdr:cNvSpPr>
      </xdr:nvSpPr>
      <xdr:spPr>
        <a:xfrm flipH="1">
          <a:off x="2162175" y="4114800"/>
          <a:ext cx="2428875" cy="714375"/>
        </a:xfrm>
        <a:prstGeom prst="line">
          <a:avLst/>
        </a:prstGeom>
        <a:noFill/>
        <a:ln w="9525" cmpd="sng">
          <a:solidFill>
            <a:srgbClr val="46AAC5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9</xdr:row>
      <xdr:rowOff>123825</xdr:rowOff>
    </xdr:from>
    <xdr:to>
      <xdr:col>6</xdr:col>
      <xdr:colOff>304800</xdr:colOff>
      <xdr:row>14</xdr:row>
      <xdr:rowOff>28575</xdr:rowOff>
    </xdr:to>
    <xdr:sp>
      <xdr:nvSpPr>
        <xdr:cNvPr id="3" name="Line 8"/>
        <xdr:cNvSpPr>
          <a:spLocks/>
        </xdr:cNvSpPr>
      </xdr:nvSpPr>
      <xdr:spPr>
        <a:xfrm>
          <a:off x="4029075" y="1962150"/>
          <a:ext cx="0" cy="895350"/>
        </a:xfrm>
        <a:prstGeom prst="line">
          <a:avLst/>
        </a:prstGeom>
        <a:noFill/>
        <a:ln w="85725" cmpd="sng">
          <a:solidFill>
            <a:srgbClr val="DDDDD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32</xdr:row>
      <xdr:rowOff>85725</xdr:rowOff>
    </xdr:from>
    <xdr:to>
      <xdr:col>3</xdr:col>
      <xdr:colOff>228600</xdr:colOff>
      <xdr:row>32</xdr:row>
      <xdr:rowOff>85725</xdr:rowOff>
    </xdr:to>
    <xdr:sp>
      <xdr:nvSpPr>
        <xdr:cNvPr id="4" name="Line 1"/>
        <xdr:cNvSpPr>
          <a:spLocks/>
        </xdr:cNvSpPr>
      </xdr:nvSpPr>
      <xdr:spPr>
        <a:xfrm>
          <a:off x="17811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6</xdr:row>
      <xdr:rowOff>9525</xdr:rowOff>
    </xdr:from>
    <xdr:to>
      <xdr:col>8</xdr:col>
      <xdr:colOff>171450</xdr:colOff>
      <xdr:row>24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923925" y="1247775"/>
          <a:ext cx="4429125" cy="3648075"/>
        </a:xfrm>
        <a:prstGeom prst="line">
          <a:avLst/>
        </a:prstGeom>
        <a:noFill/>
        <a:ln w="9525" cmpd="sng">
          <a:solidFill>
            <a:srgbClr val="46AAC5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20</xdr:row>
      <xdr:rowOff>114300</xdr:rowOff>
    </xdr:from>
    <xdr:to>
      <xdr:col>8</xdr:col>
      <xdr:colOff>257175</xdr:colOff>
      <xdr:row>24</xdr:row>
      <xdr:rowOff>66675</xdr:rowOff>
    </xdr:to>
    <xdr:sp>
      <xdr:nvSpPr>
        <xdr:cNvPr id="2" name="Line 3"/>
        <xdr:cNvSpPr>
          <a:spLocks/>
        </xdr:cNvSpPr>
      </xdr:nvSpPr>
      <xdr:spPr>
        <a:xfrm flipH="1">
          <a:off x="2286000" y="4143375"/>
          <a:ext cx="3152775" cy="723900"/>
        </a:xfrm>
        <a:prstGeom prst="line">
          <a:avLst/>
        </a:prstGeom>
        <a:noFill/>
        <a:ln w="9525" cmpd="sng">
          <a:solidFill>
            <a:srgbClr val="46AAC5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9</xdr:row>
      <xdr:rowOff>123825</xdr:rowOff>
    </xdr:from>
    <xdr:to>
      <xdr:col>7</xdr:col>
      <xdr:colOff>304800</xdr:colOff>
      <xdr:row>14</xdr:row>
      <xdr:rowOff>28575</xdr:rowOff>
    </xdr:to>
    <xdr:sp>
      <xdr:nvSpPr>
        <xdr:cNvPr id="3" name="Line 8"/>
        <xdr:cNvSpPr>
          <a:spLocks/>
        </xdr:cNvSpPr>
      </xdr:nvSpPr>
      <xdr:spPr>
        <a:xfrm>
          <a:off x="4876800" y="1990725"/>
          <a:ext cx="0" cy="895350"/>
        </a:xfrm>
        <a:prstGeom prst="line">
          <a:avLst/>
        </a:prstGeom>
        <a:noFill/>
        <a:ln w="85725" cmpd="sng">
          <a:solidFill>
            <a:srgbClr val="DDDDD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32</xdr:row>
      <xdr:rowOff>85725</xdr:rowOff>
    </xdr:from>
    <xdr:to>
      <xdr:col>4</xdr:col>
      <xdr:colOff>228600</xdr:colOff>
      <xdr:row>32</xdr:row>
      <xdr:rowOff>85725</xdr:rowOff>
    </xdr:to>
    <xdr:sp>
      <xdr:nvSpPr>
        <xdr:cNvPr id="4" name="Line 1"/>
        <xdr:cNvSpPr>
          <a:spLocks/>
        </xdr:cNvSpPr>
      </xdr:nvSpPr>
      <xdr:spPr>
        <a:xfrm>
          <a:off x="26289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.7109375" style="3" bestFit="1" customWidth="1"/>
    <col min="2" max="2" width="9.140625" style="3" customWidth="1"/>
    <col min="3" max="3" width="12.421875" style="3" customWidth="1"/>
    <col min="4" max="4" width="9.140625" style="3" customWidth="1"/>
    <col min="5" max="5" width="12.00390625" style="3" customWidth="1"/>
    <col min="6" max="6" width="11.421875" style="3" bestFit="1" customWidth="1"/>
    <col min="7" max="7" width="9.140625" style="3" customWidth="1"/>
    <col min="8" max="8" width="11.421875" style="3" bestFit="1" customWidth="1"/>
    <col min="9" max="16384" width="9.140625" style="3" customWidth="1"/>
  </cols>
  <sheetData>
    <row r="1" ht="18.75">
      <c r="B1" s="20" t="s">
        <v>24</v>
      </c>
    </row>
    <row r="2" ht="15">
      <c r="B2" s="4"/>
    </row>
    <row r="3" spans="2:6" ht="15.75">
      <c r="B3" s="21" t="s">
        <v>0</v>
      </c>
      <c r="F3" s="26">
        <v>55</v>
      </c>
    </row>
    <row r="4" spans="6:7" ht="15">
      <c r="F4" s="23" t="s">
        <v>27</v>
      </c>
      <c r="G4" s="22"/>
    </row>
    <row r="6" spans="1:8" ht="16.5" thickBot="1">
      <c r="A6" s="6"/>
      <c r="B6" s="7"/>
      <c r="D6" s="24">
        <v>30</v>
      </c>
      <c r="E6" s="35" t="s">
        <v>6</v>
      </c>
      <c r="F6" s="7">
        <f>67.5/F3</f>
        <v>1.2272727272727273</v>
      </c>
      <c r="G6" s="7" t="s">
        <v>2</v>
      </c>
      <c r="H6" s="8">
        <f>D6*F6</f>
        <v>36.81818181818182</v>
      </c>
    </row>
    <row r="7" spans="2:9" ht="18">
      <c r="B7" s="7"/>
      <c r="D7" s="9" t="s">
        <v>3</v>
      </c>
      <c r="E7" s="7"/>
      <c r="F7" s="7"/>
      <c r="G7" s="7"/>
      <c r="H7" s="2" t="s">
        <v>9</v>
      </c>
      <c r="I7" s="32"/>
    </row>
    <row r="8" ht="15">
      <c r="D8" s="30">
        <f>D6/F3</f>
        <v>0.5454545454545454</v>
      </c>
    </row>
    <row r="9" ht="15.75">
      <c r="B9" s="21" t="s">
        <v>13</v>
      </c>
    </row>
    <row r="11" spans="2:8" ht="16.5" thickBot="1">
      <c r="B11" s="7"/>
      <c r="C11" s="31" t="s">
        <v>5</v>
      </c>
      <c r="D11" s="25">
        <v>5</v>
      </c>
      <c r="E11" s="7" t="s">
        <v>6</v>
      </c>
      <c r="F11" s="7">
        <v>3.0556</v>
      </c>
      <c r="G11" s="7" t="s">
        <v>2</v>
      </c>
      <c r="H11" s="8">
        <f>D11*F11</f>
        <v>15.278</v>
      </c>
    </row>
    <row r="12" spans="2:8" ht="15">
      <c r="B12" s="9"/>
      <c r="C12" s="9"/>
      <c r="D12" s="9" t="s">
        <v>7</v>
      </c>
      <c r="E12" s="9"/>
      <c r="F12" s="9"/>
      <c r="G12" s="9"/>
      <c r="H12" s="9"/>
    </row>
    <row r="13" spans="2:8" ht="15">
      <c r="B13" s="7"/>
      <c r="C13" s="7"/>
      <c r="D13" s="7"/>
      <c r="E13" s="7"/>
      <c r="F13" s="7"/>
      <c r="G13" s="7"/>
      <c r="H13" s="7"/>
    </row>
    <row r="14" spans="2:8" ht="16.5" thickBot="1">
      <c r="B14" s="7"/>
      <c r="C14" s="31" t="s">
        <v>5</v>
      </c>
      <c r="D14" s="25">
        <v>5</v>
      </c>
      <c r="E14" s="7" t="s">
        <v>6</v>
      </c>
      <c r="F14" s="7">
        <v>3.0556</v>
      </c>
      <c r="G14" s="7" t="s">
        <v>2</v>
      </c>
      <c r="H14" s="8">
        <f>D14*F14</f>
        <v>15.278</v>
      </c>
    </row>
    <row r="15" spans="2:8" ht="15">
      <c r="B15" s="9"/>
      <c r="C15" s="9"/>
      <c r="D15" s="9" t="s">
        <v>7</v>
      </c>
      <c r="E15" s="9"/>
      <c r="F15" s="9"/>
      <c r="G15" s="9"/>
      <c r="H15" s="9"/>
    </row>
    <row r="16" spans="2:8" ht="15">
      <c r="B16" s="7"/>
      <c r="C16" s="7"/>
      <c r="D16" s="7"/>
      <c r="E16" s="7"/>
      <c r="F16" s="7"/>
      <c r="G16" s="7"/>
      <c r="H16" s="7"/>
    </row>
    <row r="17" spans="2:8" ht="16.5" thickBot="1">
      <c r="B17" s="7"/>
      <c r="C17" s="31" t="s">
        <v>5</v>
      </c>
      <c r="D17" s="25">
        <v>5</v>
      </c>
      <c r="E17" s="7" t="s">
        <v>6</v>
      </c>
      <c r="F17" s="7">
        <v>3.0556</v>
      </c>
      <c r="G17" s="7" t="s">
        <v>2</v>
      </c>
      <c r="H17" s="8">
        <f>D17*F17</f>
        <v>15.278</v>
      </c>
    </row>
    <row r="18" spans="2:8" ht="15">
      <c r="B18" s="9"/>
      <c r="C18" s="9"/>
      <c r="D18" s="9" t="s">
        <v>7</v>
      </c>
      <c r="E18" s="9"/>
      <c r="F18" s="9"/>
      <c r="G18" s="9"/>
      <c r="H18" s="9"/>
    </row>
    <row r="19" spans="2:8" ht="15">
      <c r="B19" s="7"/>
      <c r="C19" s="7"/>
      <c r="D19" s="7"/>
      <c r="E19" s="7"/>
      <c r="F19" s="7"/>
      <c r="G19" s="7"/>
      <c r="H19" s="7"/>
    </row>
    <row r="20" spans="2:8" ht="15.75" thickBot="1">
      <c r="B20" s="7"/>
      <c r="C20" s="7"/>
      <c r="D20" s="33" t="s">
        <v>8</v>
      </c>
      <c r="E20" s="33"/>
      <c r="F20" s="33"/>
      <c r="G20" s="7"/>
      <c r="H20" s="8">
        <f>SUM(H11,H14,H17)</f>
        <v>45.834</v>
      </c>
    </row>
    <row r="21" spans="2:8" ht="15">
      <c r="B21" s="9"/>
      <c r="C21" s="9"/>
      <c r="D21" s="9"/>
      <c r="E21" s="9"/>
      <c r="F21" s="34" t="s">
        <v>9</v>
      </c>
      <c r="G21" s="34"/>
      <c r="H21" s="34"/>
    </row>
    <row r="23" ht="15.75">
      <c r="B23" s="21" t="s">
        <v>10</v>
      </c>
    </row>
    <row r="24" spans="2:6" ht="15">
      <c r="B24" s="13" t="s">
        <v>14</v>
      </c>
      <c r="C24" s="13"/>
      <c r="D24" s="13" t="s">
        <v>15</v>
      </c>
      <c r="E24" s="13"/>
      <c r="F24" s="13" t="s">
        <v>16</v>
      </c>
    </row>
    <row r="25" spans="2:8" ht="19.5" thickBot="1">
      <c r="B25" s="8">
        <f>H6</f>
        <v>36.81818181818182</v>
      </c>
      <c r="C25" s="7" t="s">
        <v>11</v>
      </c>
      <c r="D25" s="8">
        <f>H20</f>
        <v>45.834</v>
      </c>
      <c r="E25" s="7" t="s">
        <v>2</v>
      </c>
      <c r="F25" s="8">
        <f>B25+D25</f>
        <v>82.65218181818182</v>
      </c>
      <c r="H25" s="1">
        <f>LOOKUP(F25,C42:C46,B42:B46)</f>
        <v>3</v>
      </c>
    </row>
    <row r="27" s="28" customFormat="1" ht="8.25"/>
    <row r="28" s="5" customFormat="1" ht="15.75">
      <c r="B28" s="21" t="s">
        <v>26</v>
      </c>
    </row>
    <row r="29" s="5" customFormat="1" ht="15.75">
      <c r="B29" s="14" t="s">
        <v>31</v>
      </c>
    </row>
    <row r="30" ht="15">
      <c r="B30" s="14" t="s">
        <v>32</v>
      </c>
    </row>
    <row r="31" ht="15">
      <c r="B31" s="14" t="s">
        <v>28</v>
      </c>
    </row>
    <row r="32" ht="15">
      <c r="B32" s="14" t="s">
        <v>29</v>
      </c>
    </row>
    <row r="33" ht="15.75">
      <c r="B33" s="5"/>
    </row>
    <row r="34" s="5" customFormat="1" ht="15.75">
      <c r="B34" s="21" t="s">
        <v>25</v>
      </c>
    </row>
    <row r="35" ht="15">
      <c r="B35" s="14" t="s">
        <v>17</v>
      </c>
    </row>
    <row r="36" ht="15">
      <c r="B36" s="14" t="s">
        <v>18</v>
      </c>
    </row>
    <row r="37" ht="15">
      <c r="B37" s="14" t="s">
        <v>19</v>
      </c>
    </row>
    <row r="38" ht="15">
      <c r="B38" s="14" t="s">
        <v>20</v>
      </c>
    </row>
    <row r="39" ht="15">
      <c r="B39" s="14" t="s">
        <v>21</v>
      </c>
    </row>
    <row r="40" ht="15">
      <c r="B40" s="14" t="s">
        <v>23</v>
      </c>
    </row>
    <row r="41" ht="15">
      <c r="B41" s="14" t="s">
        <v>22</v>
      </c>
    </row>
    <row r="42" spans="2:4" ht="15">
      <c r="B42" s="3">
        <v>1</v>
      </c>
      <c r="C42" s="3">
        <v>0</v>
      </c>
      <c r="D42" s="16">
        <v>46</v>
      </c>
    </row>
    <row r="43" spans="2:4" ht="15">
      <c r="B43" s="3">
        <v>2</v>
      </c>
      <c r="C43" s="17">
        <v>47</v>
      </c>
      <c r="D43" s="18">
        <v>74</v>
      </c>
    </row>
    <row r="44" spans="2:4" ht="15">
      <c r="B44" s="3">
        <v>3</v>
      </c>
      <c r="C44" s="3">
        <v>75</v>
      </c>
      <c r="D44" s="16">
        <v>93</v>
      </c>
    </row>
    <row r="45" spans="2:4" ht="15">
      <c r="B45" s="3">
        <v>4</v>
      </c>
      <c r="C45" s="17">
        <v>94</v>
      </c>
      <c r="D45" s="18">
        <v>107</v>
      </c>
    </row>
    <row r="46" spans="2:4" ht="15">
      <c r="B46" s="3">
        <v>5</v>
      </c>
      <c r="C46" s="3">
        <v>108</v>
      </c>
      <c r="D46" s="16">
        <v>150</v>
      </c>
    </row>
  </sheetData>
  <sheetProtection/>
  <mergeCells count="2">
    <mergeCell ref="D20:F20"/>
    <mergeCell ref="F21:H2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K11" sqref="K11"/>
    </sheetView>
  </sheetViews>
  <sheetFormatPr defaultColWidth="9.140625" defaultRowHeight="15"/>
  <cols>
    <col min="1" max="1" width="1.7109375" style="3" bestFit="1" customWidth="1"/>
    <col min="2" max="2" width="12.7109375" style="3" customWidth="1"/>
    <col min="3" max="3" width="9.140625" style="3" customWidth="1"/>
    <col min="4" max="4" width="12.421875" style="3" customWidth="1"/>
    <col min="5" max="5" width="9.140625" style="3" customWidth="1"/>
    <col min="6" max="6" width="12.00390625" style="3" customWidth="1"/>
    <col min="7" max="7" width="11.421875" style="3" bestFit="1" customWidth="1"/>
    <col min="8" max="8" width="9.140625" style="3" customWidth="1"/>
    <col min="9" max="9" width="11.421875" style="3" bestFit="1" customWidth="1"/>
    <col min="10" max="16384" width="9.140625" style="3" customWidth="1"/>
  </cols>
  <sheetData>
    <row r="1" ht="18.75">
      <c r="B1" s="20" t="s">
        <v>24</v>
      </c>
    </row>
    <row r="2" ht="15">
      <c r="B2" s="4"/>
    </row>
    <row r="3" spans="2:7" ht="15.75">
      <c r="B3" s="21" t="s">
        <v>0</v>
      </c>
      <c r="G3" s="26">
        <v>55</v>
      </c>
    </row>
    <row r="4" spans="2:8" ht="15.75">
      <c r="B4" s="21"/>
      <c r="G4" s="23" t="s">
        <v>27</v>
      </c>
      <c r="H4" s="22"/>
    </row>
    <row r="5" ht="15.75">
      <c r="B5" s="5"/>
    </row>
    <row r="6" spans="1:9" ht="16.5" thickBot="1">
      <c r="A6" s="6" t="s">
        <v>12</v>
      </c>
      <c r="B6" s="24">
        <v>30</v>
      </c>
      <c r="C6" s="7" t="s">
        <v>1</v>
      </c>
      <c r="D6" s="25">
        <v>20</v>
      </c>
      <c r="E6" s="7" t="s">
        <v>30</v>
      </c>
      <c r="F6" s="29">
        <f>B6-(0.25*D6)</f>
        <v>25</v>
      </c>
      <c r="G6" s="7">
        <f>67.5/G3</f>
        <v>1.2272727272727273</v>
      </c>
      <c r="H6" s="7" t="s">
        <v>2</v>
      </c>
      <c r="I6" s="8">
        <f>IF((F6*G6)&lt;0,0,(F6*G6))</f>
        <v>30.681818181818183</v>
      </c>
    </row>
    <row r="7" spans="2:10" ht="18.75">
      <c r="B7" s="9" t="s">
        <v>3</v>
      </c>
      <c r="C7" s="7"/>
      <c r="D7" s="9" t="s">
        <v>4</v>
      </c>
      <c r="E7" s="7"/>
      <c r="F7" s="27"/>
      <c r="G7" s="7"/>
      <c r="H7" s="7"/>
      <c r="I7" s="2" t="s">
        <v>9</v>
      </c>
      <c r="J7" s="10"/>
    </row>
    <row r="8" ht="15">
      <c r="B8" s="30">
        <f>B6/G3</f>
        <v>0.5454545454545454</v>
      </c>
    </row>
    <row r="9" ht="15.75">
      <c r="B9" s="21" t="s">
        <v>13</v>
      </c>
    </row>
    <row r="10" ht="15">
      <c r="B10" s="11"/>
    </row>
    <row r="11" spans="2:9" ht="16.5" thickBot="1">
      <c r="B11" s="7"/>
      <c r="C11" s="7"/>
      <c r="D11" s="12" t="s">
        <v>5</v>
      </c>
      <c r="E11" s="25">
        <v>5</v>
      </c>
      <c r="F11" s="7" t="s">
        <v>6</v>
      </c>
      <c r="G11" s="7">
        <v>3.0556</v>
      </c>
      <c r="H11" s="7" t="s">
        <v>2</v>
      </c>
      <c r="I11" s="8">
        <f>E11*G11</f>
        <v>15.278</v>
      </c>
    </row>
    <row r="12" spans="2:9" ht="15">
      <c r="B12" s="9"/>
      <c r="C12" s="9"/>
      <c r="D12" s="9"/>
      <c r="E12" s="9" t="s">
        <v>7</v>
      </c>
      <c r="F12" s="9"/>
      <c r="G12" s="9"/>
      <c r="H12" s="9"/>
      <c r="I12" s="9"/>
    </row>
    <row r="13" spans="2:9" ht="15">
      <c r="B13" s="7"/>
      <c r="C13" s="7"/>
      <c r="D13" s="7"/>
      <c r="E13" s="7"/>
      <c r="F13" s="7"/>
      <c r="G13" s="7"/>
      <c r="H13" s="7"/>
      <c r="I13" s="7"/>
    </row>
    <row r="14" spans="2:9" ht="16.5" thickBot="1">
      <c r="B14" s="7"/>
      <c r="C14" s="7"/>
      <c r="D14" s="12" t="s">
        <v>5</v>
      </c>
      <c r="E14" s="25">
        <v>5</v>
      </c>
      <c r="F14" s="7" t="s">
        <v>6</v>
      </c>
      <c r="G14" s="7">
        <v>3.0556</v>
      </c>
      <c r="H14" s="7" t="s">
        <v>2</v>
      </c>
      <c r="I14" s="8">
        <f>E14*G14</f>
        <v>15.278</v>
      </c>
    </row>
    <row r="15" spans="2:9" ht="15">
      <c r="B15" s="9"/>
      <c r="C15" s="9"/>
      <c r="D15" s="9"/>
      <c r="E15" s="9" t="s">
        <v>7</v>
      </c>
      <c r="F15" s="9"/>
      <c r="G15" s="9"/>
      <c r="H15" s="9"/>
      <c r="I15" s="9"/>
    </row>
    <row r="16" spans="2:9" ht="15">
      <c r="B16" s="7"/>
      <c r="C16" s="7"/>
      <c r="D16" s="7"/>
      <c r="E16" s="7"/>
      <c r="F16" s="7"/>
      <c r="G16" s="7"/>
      <c r="H16" s="7"/>
      <c r="I16" s="7"/>
    </row>
    <row r="17" spans="2:9" ht="16.5" thickBot="1">
      <c r="B17" s="7"/>
      <c r="C17" s="7"/>
      <c r="D17" s="12" t="s">
        <v>5</v>
      </c>
      <c r="E17" s="25">
        <v>5</v>
      </c>
      <c r="F17" s="7" t="s">
        <v>6</v>
      </c>
      <c r="G17" s="7">
        <v>3.0556</v>
      </c>
      <c r="H17" s="7" t="s">
        <v>2</v>
      </c>
      <c r="I17" s="8">
        <f>E17*G17</f>
        <v>15.278</v>
      </c>
    </row>
    <row r="18" spans="2:9" ht="15">
      <c r="B18" s="9"/>
      <c r="C18" s="9"/>
      <c r="D18" s="9"/>
      <c r="E18" s="9" t="s">
        <v>7</v>
      </c>
      <c r="F18" s="9"/>
      <c r="G18" s="9"/>
      <c r="H18" s="9"/>
      <c r="I18" s="9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2:9" ht="15.75" thickBot="1">
      <c r="B20" s="7"/>
      <c r="C20" s="7"/>
      <c r="D20" s="7"/>
      <c r="E20" s="33" t="s">
        <v>8</v>
      </c>
      <c r="F20" s="33"/>
      <c r="G20" s="33"/>
      <c r="H20" s="7"/>
      <c r="I20" s="8">
        <f>SUM(I11,I14,I17)</f>
        <v>45.834</v>
      </c>
    </row>
    <row r="21" spans="2:9" ht="15">
      <c r="B21" s="9"/>
      <c r="C21" s="9"/>
      <c r="D21" s="9"/>
      <c r="E21" s="9"/>
      <c r="F21" s="9"/>
      <c r="G21" s="34" t="s">
        <v>9</v>
      </c>
      <c r="H21" s="34"/>
      <c r="I21" s="34"/>
    </row>
    <row r="23" ht="15.75">
      <c r="B23" s="21" t="s">
        <v>10</v>
      </c>
    </row>
    <row r="24" spans="2:6" ht="15">
      <c r="B24" s="13" t="s">
        <v>14</v>
      </c>
      <c r="C24" s="13"/>
      <c r="D24" s="13" t="s">
        <v>15</v>
      </c>
      <c r="E24" s="13"/>
      <c r="F24" s="13" t="s">
        <v>16</v>
      </c>
    </row>
    <row r="25" spans="2:9" ht="19.5" thickBot="1">
      <c r="B25" s="8">
        <f>I6</f>
        <v>30.681818181818183</v>
      </c>
      <c r="C25" s="7" t="s">
        <v>11</v>
      </c>
      <c r="D25" s="8">
        <f>I20</f>
        <v>45.834</v>
      </c>
      <c r="E25" s="7" t="s">
        <v>2</v>
      </c>
      <c r="F25" s="8">
        <f>B25+D25</f>
        <v>76.51581818181819</v>
      </c>
      <c r="G25" s="7"/>
      <c r="I25" s="1">
        <f>LOOKUP(F25,D42:D46,C42:C46)</f>
        <v>3</v>
      </c>
    </row>
    <row r="27" s="28" customFormat="1" ht="8.25"/>
    <row r="28" s="5" customFormat="1" ht="15.75">
      <c r="B28" s="21" t="s">
        <v>26</v>
      </c>
    </row>
    <row r="29" s="5" customFormat="1" ht="15.75">
      <c r="B29" s="14" t="s">
        <v>31</v>
      </c>
    </row>
    <row r="30" ht="15">
      <c r="B30" s="14" t="s">
        <v>32</v>
      </c>
    </row>
    <row r="31" ht="15">
      <c r="B31" s="14" t="s">
        <v>28</v>
      </c>
    </row>
    <row r="32" ht="15">
      <c r="B32" s="14" t="s">
        <v>29</v>
      </c>
    </row>
    <row r="33" ht="15.75">
      <c r="B33" s="5"/>
    </row>
    <row r="34" s="5" customFormat="1" ht="15.75">
      <c r="B34" s="21" t="s">
        <v>25</v>
      </c>
    </row>
    <row r="35" ht="15">
      <c r="B35" s="14" t="s">
        <v>17</v>
      </c>
    </row>
    <row r="36" ht="15">
      <c r="B36" s="14" t="s">
        <v>18</v>
      </c>
    </row>
    <row r="37" ht="15">
      <c r="B37" s="14" t="s">
        <v>19</v>
      </c>
    </row>
    <row r="38" ht="15">
      <c r="B38" s="14" t="s">
        <v>20</v>
      </c>
    </row>
    <row r="39" ht="15">
      <c r="B39" s="14" t="s">
        <v>21</v>
      </c>
    </row>
    <row r="40" ht="15">
      <c r="B40" s="14" t="s">
        <v>23</v>
      </c>
    </row>
    <row r="41" ht="15">
      <c r="B41" s="14" t="s">
        <v>22</v>
      </c>
    </row>
    <row r="42" spans="2:5" ht="15">
      <c r="B42" s="15"/>
      <c r="C42" s="3">
        <v>1</v>
      </c>
      <c r="D42" s="3">
        <v>0</v>
      </c>
      <c r="E42" s="16">
        <v>46</v>
      </c>
    </row>
    <row r="43" spans="2:5" ht="15">
      <c r="B43" s="15"/>
      <c r="C43" s="3">
        <v>2</v>
      </c>
      <c r="D43" s="17">
        <v>47</v>
      </c>
      <c r="E43" s="18">
        <v>74</v>
      </c>
    </row>
    <row r="44" spans="2:5" ht="15">
      <c r="B44" s="15"/>
      <c r="C44" s="3">
        <v>3</v>
      </c>
      <c r="D44" s="3">
        <v>75</v>
      </c>
      <c r="E44" s="16">
        <v>93</v>
      </c>
    </row>
    <row r="45" spans="2:5" ht="15">
      <c r="B45" s="15"/>
      <c r="C45" s="3">
        <v>4</v>
      </c>
      <c r="D45" s="17">
        <v>94</v>
      </c>
      <c r="E45" s="18">
        <v>107</v>
      </c>
    </row>
    <row r="46" spans="2:5" ht="15">
      <c r="B46" s="15"/>
      <c r="C46" s="3">
        <v>5</v>
      </c>
      <c r="D46" s="3">
        <v>108</v>
      </c>
      <c r="E46" s="16">
        <v>150</v>
      </c>
    </row>
    <row r="47" ht="15">
      <c r="B47" s="19"/>
    </row>
  </sheetData>
  <sheetProtection/>
  <mergeCells count="2">
    <mergeCell ref="E20:G20"/>
    <mergeCell ref="G21:I21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 Nicholson</dc:creator>
  <cp:keywords/>
  <dc:description/>
  <cp:lastModifiedBy>Skip Nicholson</cp:lastModifiedBy>
  <cp:lastPrinted>2009-02-21T18:15:40Z</cp:lastPrinted>
  <dcterms:created xsi:type="dcterms:W3CDTF">2009-02-21T17:03:04Z</dcterms:created>
  <dcterms:modified xsi:type="dcterms:W3CDTF">2010-06-22T15:28:36Z</dcterms:modified>
  <cp:category/>
  <cp:version/>
  <cp:contentType/>
  <cp:contentStatus/>
</cp:coreProperties>
</file>